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75" activeTab="0"/>
  </bookViews>
  <sheets>
    <sheet name="Timesheet" sheetId="1" r:id="rId1"/>
    <sheet name="Sheet1" sheetId="2" state="hidden" r:id="rId2"/>
    <sheet name="Pay Schedule" sheetId="3" state="hidden" r:id="rId3"/>
  </sheets>
  <definedNames>
    <definedName name="_xlfn.CEILING.MATH" hidden="1">#NAME?</definedName>
    <definedName name="_xlfn.IFERROR" hidden="1">#NAME?</definedName>
    <definedName name="Codes">'Sheet1'!$H$2:$H$9</definedName>
    <definedName name="_xlnm.Print_Area" localSheetId="0">'Timesheet'!$A$1:$L$47</definedName>
    <definedName name="startdate">'Pay Schedule'!$B$2:$B$15</definedName>
    <definedName name="Z_1E973432_ECCF_459F_A4F9_8C001C3C5B96_.wvu.Cols" localSheetId="0" hidden="1">'Timesheet'!#REF!</definedName>
    <definedName name="Z_1E973432_ECCF_459F_A4F9_8C001C3C5B96_.wvu.PrintArea" localSheetId="0" hidden="1">'Timesheet'!$A$1:$L$58</definedName>
    <definedName name="Z_1E973432_ECCF_459F_A4F9_8C001C3C5B96_.wvu.Rows" localSheetId="0" hidden="1">'Timesheet'!$7:$7</definedName>
  </definedNames>
  <calcPr fullCalcOnLoad="1"/>
</workbook>
</file>

<file path=xl/sharedStrings.xml><?xml version="1.0" encoding="utf-8"?>
<sst xmlns="http://schemas.openxmlformats.org/spreadsheetml/2006/main" count="115" uniqueCount="70">
  <si>
    <t xml:space="preserve">PLU ID: </t>
  </si>
  <si>
    <t>Hours</t>
  </si>
  <si>
    <t>Code</t>
  </si>
  <si>
    <t xml:space="preserve">Saturday </t>
  </si>
  <si>
    <t>Sunday</t>
  </si>
  <si>
    <t>Monday</t>
  </si>
  <si>
    <t>Tuesday</t>
  </si>
  <si>
    <t>Wednesday</t>
  </si>
  <si>
    <t>Thursday</t>
  </si>
  <si>
    <t>Friday</t>
  </si>
  <si>
    <t>SIC</t>
  </si>
  <si>
    <t>VAC</t>
  </si>
  <si>
    <t>Vacation</t>
  </si>
  <si>
    <t>BRV</t>
  </si>
  <si>
    <t>Bereavement</t>
  </si>
  <si>
    <t>JUR</t>
  </si>
  <si>
    <t>Jury Duty</t>
  </si>
  <si>
    <t>UCL</t>
  </si>
  <si>
    <t>University Closure</t>
  </si>
  <si>
    <t>*Example*</t>
  </si>
  <si>
    <t>Pay #</t>
  </si>
  <si>
    <t>Period Start Date</t>
  </si>
  <si>
    <t>Period End Date</t>
  </si>
  <si>
    <t>Full Name:</t>
  </si>
  <si>
    <t>Job Title:</t>
  </si>
  <si>
    <t>Total Hours Summary</t>
  </si>
  <si>
    <t>Leave Codes</t>
  </si>
  <si>
    <t>Holiday Leave</t>
  </si>
  <si>
    <t>Sick Leave</t>
  </si>
  <si>
    <t>Summer Flex</t>
  </si>
  <si>
    <t>Leave no Pay</t>
  </si>
  <si>
    <t>Leave Used (Non-Worked Hours)</t>
  </si>
  <si>
    <t>Total Hrs</t>
  </si>
  <si>
    <t>For Day</t>
  </si>
  <si>
    <t>Day Of Week &amp; Date</t>
  </si>
  <si>
    <t>Department:</t>
  </si>
  <si>
    <t>VAC - Vacation</t>
  </si>
  <si>
    <t>JUR - Jury Duty</t>
  </si>
  <si>
    <t xml:space="preserve">Holiday Leave: </t>
  </si>
  <si>
    <t xml:space="preserve">Vacation: </t>
  </si>
  <si>
    <t xml:space="preserve">Sick Leave: </t>
  </si>
  <si>
    <t xml:space="preserve">Summer Flex: </t>
  </si>
  <si>
    <t xml:space="preserve">Jury Duty: </t>
  </si>
  <si>
    <t xml:space="preserve">Bereavement: </t>
  </si>
  <si>
    <t xml:space="preserve">Leave Without Pay: </t>
  </si>
  <si>
    <t xml:space="preserve">University Closure: </t>
  </si>
  <si>
    <t>Employee Signature &amp; Date</t>
  </si>
  <si>
    <t>Supervisor Signature &amp; Date</t>
  </si>
  <si>
    <t>Week 1:</t>
  </si>
  <si>
    <t>Week 2:</t>
  </si>
  <si>
    <t>Week 3:</t>
  </si>
  <si>
    <t>Week 4:</t>
  </si>
  <si>
    <t>Worked</t>
  </si>
  <si>
    <t>UCL - Univ. Closure</t>
  </si>
  <si>
    <t xml:space="preserve">Total Hours for Period: </t>
  </si>
  <si>
    <t>Payroll Only: Weekly Hours Summary</t>
  </si>
  <si>
    <t>Leave Period End Date:</t>
  </si>
  <si>
    <t>Leave Period Start Date:</t>
  </si>
  <si>
    <t>HOL</t>
  </si>
  <si>
    <t>SFS</t>
  </si>
  <si>
    <t>LWP</t>
  </si>
  <si>
    <t>HOL - Holiday Leave</t>
  </si>
  <si>
    <t>SIC - Sick</t>
  </si>
  <si>
    <t>SFS - Summer Flex</t>
  </si>
  <si>
    <t>BRV - Bereavment</t>
  </si>
  <si>
    <t>LWP - Leave No Pay</t>
  </si>
  <si>
    <t>Leave</t>
  </si>
  <si>
    <t>Week 5:</t>
  </si>
  <si>
    <t>Week 6:</t>
  </si>
  <si>
    <t>We are not able to accept incorrect or incomplete leave reports. Please follow the example and fully complete the leave report before submitting.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</si>
</sst>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leo"/>
      <family val="0"/>
    </font>
    <font>
      <sz val="12"/>
      <name val="Aleo"/>
      <family val="0"/>
    </font>
    <font>
      <b/>
      <i/>
      <sz val="12"/>
      <name val="Ale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leo"/>
      <family val="0"/>
    </font>
    <font>
      <b/>
      <sz val="12"/>
      <color indexed="8"/>
      <name val="Aleo"/>
      <family val="0"/>
    </font>
    <font>
      <sz val="11"/>
      <color indexed="8"/>
      <name val="Aleo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leo"/>
      <family val="0"/>
    </font>
    <font>
      <b/>
      <sz val="12"/>
      <color theme="1"/>
      <name val="Aleo"/>
      <family val="0"/>
    </font>
    <font>
      <sz val="11"/>
      <color theme="1"/>
      <name val="Aleo"/>
      <family val="0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5F5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/>
      <protection hidden="1"/>
    </xf>
    <xf numFmtId="14" fontId="4" fillId="34" borderId="17" xfId="0" applyNumberFormat="1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/>
    </xf>
    <xf numFmtId="2" fontId="4" fillId="34" borderId="17" xfId="0" applyNumberFormat="1" applyFont="1" applyFill="1" applyBorder="1" applyAlignment="1" applyProtection="1">
      <alignment horizontal="center"/>
      <protection hidden="1"/>
    </xf>
    <xf numFmtId="2" fontId="4" fillId="34" borderId="19" xfId="0" applyNumberFormat="1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/>
      <protection hidden="1"/>
    </xf>
    <xf numFmtId="14" fontId="3" fillId="0" borderId="21" xfId="0" applyNumberFormat="1" applyFont="1" applyBorder="1" applyAlignment="1" applyProtection="1">
      <alignment horizontal="center"/>
      <protection hidden="1"/>
    </xf>
    <xf numFmtId="2" fontId="3" fillId="35" borderId="20" xfId="0" applyNumberFormat="1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6" borderId="20" xfId="0" applyNumberFormat="1" applyFont="1" applyFill="1" applyBorder="1" applyAlignment="1" applyProtection="1">
      <alignment horizontal="center" vertical="center"/>
      <protection locked="0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/>
      <protection hidden="1"/>
    </xf>
    <xf numFmtId="14" fontId="3" fillId="0" borderId="24" xfId="0" applyNumberFormat="1" applyFont="1" applyBorder="1" applyAlignment="1" applyProtection="1">
      <alignment horizontal="center"/>
      <protection hidden="1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2" fontId="3" fillId="35" borderId="24" xfId="0" applyNumberFormat="1" applyFont="1" applyFill="1" applyBorder="1" applyAlignment="1" applyProtection="1">
      <alignment horizontal="center" vertical="center"/>
      <protection locked="0"/>
    </xf>
    <xf numFmtId="2" fontId="3" fillId="36" borderId="23" xfId="0" applyNumberFormat="1" applyFont="1" applyFill="1" applyBorder="1" applyAlignment="1" applyProtection="1">
      <alignment horizontal="center" vertical="center"/>
      <protection locked="0"/>
    </xf>
    <xf numFmtId="2" fontId="3" fillId="36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/>
      <protection hidden="1"/>
    </xf>
    <xf numFmtId="14" fontId="3" fillId="0" borderId="27" xfId="0" applyNumberFormat="1" applyFont="1" applyBorder="1" applyAlignment="1" applyProtection="1">
      <alignment horizontal="center"/>
      <protection hidden="1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3" fillId="35" borderId="27" xfId="0" applyNumberFormat="1" applyFont="1" applyFill="1" applyBorder="1" applyAlignment="1" applyProtection="1">
      <alignment horizontal="center" vertical="center"/>
      <protection locked="0"/>
    </xf>
    <xf numFmtId="2" fontId="3" fillId="36" borderId="26" xfId="0" applyNumberFormat="1" applyFont="1" applyFill="1" applyBorder="1" applyAlignment="1" applyProtection="1">
      <alignment horizontal="center" vertical="center"/>
      <protection locked="0"/>
    </xf>
    <xf numFmtId="2" fontId="3" fillId="36" borderId="27" xfId="0" applyNumberFormat="1" applyFont="1" applyFill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/>
      <protection hidden="1"/>
    </xf>
    <xf numFmtId="2" fontId="3" fillId="35" borderId="20" xfId="0" applyNumberFormat="1" applyFont="1" applyFill="1" applyBorder="1" applyAlignment="1" applyProtection="1">
      <alignment horizontal="center"/>
      <protection locked="0"/>
    </xf>
    <xf numFmtId="2" fontId="3" fillId="36" borderId="20" xfId="0" applyNumberFormat="1" applyFont="1" applyFill="1" applyBorder="1" applyAlignment="1" applyProtection="1">
      <alignment horizontal="center"/>
      <protection locked="0"/>
    </xf>
    <xf numFmtId="2" fontId="3" fillId="35" borderId="23" xfId="0" applyNumberFormat="1" applyFont="1" applyFill="1" applyBorder="1" applyAlignment="1" applyProtection="1">
      <alignment horizontal="center"/>
      <protection locked="0"/>
    </xf>
    <xf numFmtId="2" fontId="3" fillId="36" borderId="23" xfId="0" applyNumberFormat="1" applyFont="1" applyFill="1" applyBorder="1" applyAlignment="1" applyProtection="1">
      <alignment horizontal="center"/>
      <protection locked="0"/>
    </xf>
    <xf numFmtId="2" fontId="3" fillId="35" borderId="26" xfId="0" applyNumberFormat="1" applyFont="1" applyFill="1" applyBorder="1" applyAlignment="1" applyProtection="1">
      <alignment horizontal="center"/>
      <protection locked="0"/>
    </xf>
    <xf numFmtId="2" fontId="3" fillId="36" borderId="26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2" fontId="3" fillId="0" borderId="32" xfId="0" applyNumberFormat="1" applyFont="1" applyBorder="1" applyAlignment="1" applyProtection="1">
      <alignment horizontal="center" vertical="center"/>
      <protection hidden="1"/>
    </xf>
    <xf numFmtId="2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2" fontId="3" fillId="0" borderId="33" xfId="0" applyNumberFormat="1" applyFont="1" applyBorder="1" applyAlignment="1" applyProtection="1">
      <alignment horizontal="center" vertical="center"/>
      <protection hidden="1"/>
    </xf>
    <xf numFmtId="2" fontId="3" fillId="0" borderId="27" xfId="0" applyNumberFormat="1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0" fontId="46" fillId="0" borderId="12" xfId="0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hidden="1"/>
    </xf>
    <xf numFmtId="2" fontId="3" fillId="0" borderId="36" xfId="0" applyNumberFormat="1" applyFont="1" applyBorder="1" applyAlignment="1" applyProtection="1">
      <alignment horizontal="center"/>
      <protection hidden="1"/>
    </xf>
    <xf numFmtId="2" fontId="2" fillId="0" borderId="37" xfId="0" applyNumberFormat="1" applyFont="1" applyBorder="1" applyAlignment="1" applyProtection="1">
      <alignment horizontal="center" wrapText="1"/>
      <protection hidden="1"/>
    </xf>
    <xf numFmtId="2" fontId="2" fillId="0" borderId="38" xfId="0" applyNumberFormat="1" applyFont="1" applyBorder="1" applyAlignment="1" applyProtection="1">
      <alignment horizontal="center" wrapText="1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right" wrapText="1"/>
      <protection hidden="1"/>
    </xf>
    <xf numFmtId="0" fontId="2" fillId="0" borderId="37" xfId="0" applyFont="1" applyBorder="1" applyAlignment="1" applyProtection="1">
      <alignment horizontal="right" wrapText="1"/>
      <protection hidden="1"/>
    </xf>
    <xf numFmtId="0" fontId="2" fillId="33" borderId="39" xfId="0" applyFont="1" applyFill="1" applyBorder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/>
      <protection hidden="1"/>
    </xf>
    <xf numFmtId="0" fontId="2" fillId="33" borderId="38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2" fontId="3" fillId="0" borderId="40" xfId="0" applyNumberFormat="1" applyFont="1" applyBorder="1" applyAlignment="1" applyProtection="1">
      <alignment horizontal="center"/>
      <protection hidden="1"/>
    </xf>
    <xf numFmtId="2" fontId="3" fillId="0" borderId="41" xfId="0" applyNumberFormat="1" applyFont="1" applyBorder="1" applyAlignment="1" applyProtection="1">
      <alignment horizontal="center"/>
      <protection hidden="1"/>
    </xf>
    <xf numFmtId="2" fontId="3" fillId="0" borderId="42" xfId="0" applyNumberFormat="1" applyFont="1" applyFill="1" applyBorder="1" applyAlignment="1" applyProtection="1">
      <alignment horizontal="center"/>
      <protection hidden="1"/>
    </xf>
    <xf numFmtId="2" fontId="3" fillId="0" borderId="43" xfId="0" applyNumberFormat="1" applyFont="1" applyFill="1" applyBorder="1" applyAlignment="1" applyProtection="1">
      <alignment horizontal="center"/>
      <protection hidden="1"/>
    </xf>
    <xf numFmtId="2" fontId="3" fillId="3" borderId="44" xfId="0" applyNumberFormat="1" applyFont="1" applyFill="1" applyBorder="1" applyAlignment="1" applyProtection="1">
      <alignment horizontal="center" shrinkToFit="1"/>
      <protection locked="0"/>
    </xf>
    <xf numFmtId="49" fontId="3" fillId="3" borderId="44" xfId="0" applyNumberFormat="1" applyFont="1" applyFill="1" applyBorder="1" applyAlignment="1" applyProtection="1">
      <alignment horizontal="center" shrinkToFit="1"/>
      <protection locked="0"/>
    </xf>
    <xf numFmtId="14" fontId="3" fillId="0" borderId="45" xfId="0" applyNumberFormat="1" applyFont="1" applyBorder="1" applyAlignment="1" applyProtection="1">
      <alignment horizontal="center" vertical="center"/>
      <protection hidden="1"/>
    </xf>
    <xf numFmtId="14" fontId="3" fillId="0" borderId="46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3" fillId="3" borderId="45" xfId="0" applyNumberFormat="1" applyFont="1" applyFill="1" applyBorder="1" applyAlignment="1" applyProtection="1">
      <alignment horizontal="center" vertical="center"/>
      <protection locked="0"/>
    </xf>
    <xf numFmtId="14" fontId="3" fillId="3" borderId="46" xfId="0" applyNumberFormat="1" applyFont="1" applyFill="1" applyBorder="1" applyAlignment="1" applyProtection="1">
      <alignment horizontal="center" vertical="center"/>
      <protection locked="0"/>
    </xf>
    <xf numFmtId="0" fontId="47" fillId="33" borderId="39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99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showZeros="0" tabSelected="1" zoomScale="85" zoomScaleNormal="85" workbookViewId="0" topLeftCell="A1">
      <selection activeCell="C11" sqref="C11"/>
    </sheetView>
  </sheetViews>
  <sheetFormatPr defaultColWidth="9.140625" defaultRowHeight="24.75" customHeight="1"/>
  <cols>
    <col min="1" max="1" width="14.421875" style="22" customWidth="1"/>
    <col min="2" max="2" width="12.57421875" style="22" customWidth="1"/>
    <col min="3" max="3" width="10.28125" style="22" customWidth="1"/>
    <col min="4" max="7" width="12.28125" style="22" customWidth="1"/>
    <col min="8" max="8" width="5.140625" style="25" customWidth="1"/>
    <col min="9" max="9" width="15.28125" style="25" customWidth="1"/>
    <col min="10" max="12" width="15.28125" style="22" customWidth="1"/>
    <col min="13" max="16384" width="9.140625" style="22" customWidth="1"/>
  </cols>
  <sheetData>
    <row r="1" spans="1:11" s="21" customFormat="1" ht="24.75" customHeight="1">
      <c r="A1" s="20" t="s">
        <v>23</v>
      </c>
      <c r="B1" s="108"/>
      <c r="C1" s="108"/>
      <c r="D1" s="108"/>
      <c r="E1" s="108"/>
      <c r="F1" s="108"/>
      <c r="G1" s="108"/>
      <c r="J1" s="114" t="s">
        <v>57</v>
      </c>
      <c r="K1" s="114"/>
    </row>
    <row r="2" spans="1:11" ht="24.75" customHeight="1">
      <c r="A2" s="20" t="s">
        <v>0</v>
      </c>
      <c r="B2" s="108"/>
      <c r="C2" s="108"/>
      <c r="D2" s="108"/>
      <c r="E2" s="108"/>
      <c r="F2" s="108"/>
      <c r="G2" s="108"/>
      <c r="H2" s="22"/>
      <c r="I2" s="22"/>
      <c r="J2" s="115"/>
      <c r="K2" s="116"/>
    </row>
    <row r="3" spans="1:11" ht="24.75" customHeight="1">
      <c r="A3" s="20" t="s">
        <v>24</v>
      </c>
      <c r="B3" s="107"/>
      <c r="C3" s="107"/>
      <c r="D3" s="107"/>
      <c r="E3" s="107"/>
      <c r="F3" s="107"/>
      <c r="G3" s="107"/>
      <c r="H3" s="22"/>
      <c r="I3" s="22"/>
      <c r="J3" s="114" t="s">
        <v>56</v>
      </c>
      <c r="K3" s="114"/>
    </row>
    <row r="4" spans="1:11" ht="24.75" customHeight="1">
      <c r="A4" s="20" t="s">
        <v>35</v>
      </c>
      <c r="B4" s="107"/>
      <c r="C4" s="107"/>
      <c r="D4" s="107"/>
      <c r="E4" s="107"/>
      <c r="F4" s="107"/>
      <c r="G4" s="107"/>
      <c r="H4" s="22"/>
      <c r="I4" s="22"/>
      <c r="J4" s="109">
        <f>_xlfn.IFERROR(VLOOKUP(J2,'Pay Schedule'!B:C,2,FALSE),"")</f>
      </c>
      <c r="K4" s="110"/>
    </row>
    <row r="5" spans="1:11" ht="27.75" customHeight="1">
      <c r="A5" s="121" t="s">
        <v>69</v>
      </c>
      <c r="B5" s="121"/>
      <c r="C5" s="121"/>
      <c r="D5" s="121"/>
      <c r="E5" s="121"/>
      <c r="F5" s="121"/>
      <c r="G5" s="121"/>
      <c r="H5" s="22"/>
      <c r="I5" s="22"/>
      <c r="J5" s="120"/>
      <c r="K5" s="120"/>
    </row>
    <row r="6" spans="1:11" ht="27.75" customHeight="1">
      <c r="A6" s="121"/>
      <c r="B6" s="121"/>
      <c r="C6" s="121"/>
      <c r="D6" s="121"/>
      <c r="E6" s="121"/>
      <c r="F6" s="121"/>
      <c r="G6" s="121"/>
      <c r="H6" s="22"/>
      <c r="I6" s="22"/>
      <c r="J6" s="23"/>
      <c r="K6" s="23"/>
    </row>
    <row r="7" spans="1:12" ht="1.5" customHeight="1" thickBot="1">
      <c r="A7" s="24"/>
      <c r="B7" s="24">
        <f>WEEKDAY(J2)</f>
        <v>7</v>
      </c>
      <c r="C7" s="24"/>
      <c r="D7" s="24"/>
      <c r="E7" s="24"/>
      <c r="F7" s="24"/>
      <c r="G7" s="24"/>
      <c r="K7" s="24"/>
      <c r="L7" s="24"/>
    </row>
    <row r="8" spans="1:8" ht="24.75" customHeight="1" thickBot="1">
      <c r="A8" s="99" t="s">
        <v>34</v>
      </c>
      <c r="B8" s="100"/>
      <c r="C8" s="111" t="s">
        <v>31</v>
      </c>
      <c r="D8" s="112"/>
      <c r="E8" s="112"/>
      <c r="F8" s="113"/>
      <c r="G8" s="26" t="s">
        <v>32</v>
      </c>
      <c r="H8" s="22"/>
    </row>
    <row r="9" spans="1:8" ht="24.75" customHeight="1" thickBot="1">
      <c r="A9" s="101"/>
      <c r="B9" s="102"/>
      <c r="C9" s="27" t="s">
        <v>2</v>
      </c>
      <c r="D9" s="28" t="s">
        <v>1</v>
      </c>
      <c r="E9" s="27" t="s">
        <v>2</v>
      </c>
      <c r="F9" s="28" t="s">
        <v>1</v>
      </c>
      <c r="G9" s="29" t="s">
        <v>33</v>
      </c>
      <c r="H9" s="22"/>
    </row>
    <row r="10" spans="1:8" ht="24.75" customHeight="1" thickBot="1">
      <c r="A10" s="30" t="s">
        <v>19</v>
      </c>
      <c r="B10" s="31">
        <v>45444</v>
      </c>
      <c r="C10" s="32" t="s">
        <v>10</v>
      </c>
      <c r="D10" s="33">
        <v>1</v>
      </c>
      <c r="E10" s="32" t="s">
        <v>11</v>
      </c>
      <c r="F10" s="33">
        <v>2</v>
      </c>
      <c r="G10" s="34">
        <v>8</v>
      </c>
      <c r="H10" s="22"/>
    </row>
    <row r="11" spans="1:12" ht="24.75" customHeight="1" thickBot="1">
      <c r="A11" s="35" t="s">
        <v>3</v>
      </c>
      <c r="B11" s="36">
        <f>IF($B$7=7,$J$2,"")</f>
        <v>0</v>
      </c>
      <c r="C11" s="37"/>
      <c r="D11" s="38"/>
      <c r="E11" s="39"/>
      <c r="F11" s="40"/>
      <c r="G11" s="41">
        <f>D11+F11</f>
        <v>0</v>
      </c>
      <c r="H11" s="22"/>
      <c r="I11" s="94" t="s">
        <v>26</v>
      </c>
      <c r="J11" s="95"/>
      <c r="K11" s="95"/>
      <c r="L11" s="96"/>
    </row>
    <row r="12" spans="1:12" ht="24.75" customHeight="1">
      <c r="A12" s="42" t="s">
        <v>4</v>
      </c>
      <c r="B12" s="43">
        <f>IF(J2&gt;1,IF(ISERROR(IF($B$7=1,$J$2,B11+1)),"",IF($B$7=1,$J$2,B11+1)),"")</f>
      </c>
      <c r="C12" s="44"/>
      <c r="D12" s="45"/>
      <c r="E12" s="46"/>
      <c r="F12" s="47"/>
      <c r="G12" s="48">
        <f aca="true" t="shared" si="0" ref="G12:G33">D12+F12</f>
        <v>0</v>
      </c>
      <c r="H12" s="22"/>
      <c r="I12" s="74" t="s">
        <v>61</v>
      </c>
      <c r="J12" s="75"/>
      <c r="K12" s="75" t="s">
        <v>37</v>
      </c>
      <c r="L12" s="76"/>
    </row>
    <row r="13" spans="1:12" ht="24.75" customHeight="1">
      <c r="A13" s="42" t="s">
        <v>5</v>
      </c>
      <c r="B13" s="43">
        <f>IF(ISERROR(IF($B$7=2,$J$2,B12+1)),"",IF($B$7=2,$J$2,B12+1))</f>
      </c>
      <c r="C13" s="44"/>
      <c r="D13" s="45"/>
      <c r="E13" s="46"/>
      <c r="F13" s="47"/>
      <c r="G13" s="48">
        <f t="shared" si="0"/>
        <v>0</v>
      </c>
      <c r="H13" s="22"/>
      <c r="I13" s="74" t="s">
        <v>36</v>
      </c>
      <c r="J13" s="75"/>
      <c r="K13" s="75" t="s">
        <v>64</v>
      </c>
      <c r="L13" s="76"/>
    </row>
    <row r="14" spans="1:12" ht="24.75" customHeight="1">
      <c r="A14" s="42" t="s">
        <v>6</v>
      </c>
      <c r="B14" s="43">
        <f>IF(ISERROR(IF($B$7=3,$J$2,B13+1)),"",IF($B$7=3,$J$2,B13+1))</f>
      </c>
      <c r="C14" s="44"/>
      <c r="D14" s="45"/>
      <c r="E14" s="46"/>
      <c r="F14" s="47"/>
      <c r="G14" s="48">
        <f t="shared" si="0"/>
        <v>0</v>
      </c>
      <c r="H14" s="22"/>
      <c r="I14" s="74" t="s">
        <v>62</v>
      </c>
      <c r="J14" s="75"/>
      <c r="K14" s="75" t="s">
        <v>65</v>
      </c>
      <c r="L14" s="76"/>
    </row>
    <row r="15" spans="1:12" ht="24.75" customHeight="1" thickBot="1">
      <c r="A15" s="42" t="s">
        <v>7</v>
      </c>
      <c r="B15" s="43">
        <f>IF(ISERROR(IF($B$7=4,$J$2,B14+1)),"",IF($B$7=4,$J$2,B14+1))</f>
      </c>
      <c r="C15" s="44"/>
      <c r="D15" s="45"/>
      <c r="E15" s="46"/>
      <c r="F15" s="47"/>
      <c r="G15" s="48">
        <f t="shared" si="0"/>
        <v>0</v>
      </c>
      <c r="H15" s="22"/>
      <c r="I15" s="77" t="s">
        <v>63</v>
      </c>
      <c r="J15" s="78"/>
      <c r="K15" s="78" t="s">
        <v>53</v>
      </c>
      <c r="L15" s="79"/>
    </row>
    <row r="16" spans="1:8" ht="24.75" customHeight="1">
      <c r="A16" s="42" t="s">
        <v>8</v>
      </c>
      <c r="B16" s="43">
        <f>IF(ISERROR(IF($B$7=5,$J$2,B15+1)),"",IF($B$7=5,$J$2,B15+1))</f>
      </c>
      <c r="C16" s="44"/>
      <c r="D16" s="45"/>
      <c r="E16" s="46"/>
      <c r="F16" s="47"/>
      <c r="G16" s="48">
        <f t="shared" si="0"/>
        <v>0</v>
      </c>
      <c r="H16" s="22"/>
    </row>
    <row r="17" spans="1:8" ht="24.75" customHeight="1" thickBot="1">
      <c r="A17" s="49" t="s">
        <v>9</v>
      </c>
      <c r="B17" s="50">
        <f>IF(ISERROR(IF($B$7=6,$J$2,B16+1)),"",IF($B$7=6,$J$2,B16+1))</f>
      </c>
      <c r="C17" s="51"/>
      <c r="D17" s="52"/>
      <c r="E17" s="53"/>
      <c r="F17" s="54"/>
      <c r="G17" s="55">
        <f t="shared" si="0"/>
        <v>0</v>
      </c>
      <c r="H17" s="22"/>
    </row>
    <row r="18" spans="1:12" ht="24.75" customHeight="1" thickBot="1">
      <c r="A18" s="35" t="s">
        <v>3</v>
      </c>
      <c r="B18" s="36">
        <f aca="true" t="shared" si="1" ref="B18:B47">IF(B17&lt;&gt;"",IF(B17+1&lt;=$J$4,B17+1,""),"")</f>
      </c>
      <c r="C18" s="56"/>
      <c r="D18" s="38"/>
      <c r="E18" s="57"/>
      <c r="F18" s="40"/>
      <c r="G18" s="41">
        <f t="shared" si="0"/>
        <v>0</v>
      </c>
      <c r="H18" s="22"/>
      <c r="I18" s="89" t="s">
        <v>25</v>
      </c>
      <c r="J18" s="90"/>
      <c r="K18" s="90"/>
      <c r="L18" s="91"/>
    </row>
    <row r="19" spans="1:12" ht="24.75" customHeight="1">
      <c r="A19" s="42" t="s">
        <v>4</v>
      </c>
      <c r="B19" s="43">
        <f t="shared" si="1"/>
      </c>
      <c r="C19" s="58"/>
      <c r="D19" s="45"/>
      <c r="E19" s="59"/>
      <c r="F19" s="47"/>
      <c r="G19" s="48">
        <f t="shared" si="0"/>
        <v>0</v>
      </c>
      <c r="H19" s="22"/>
      <c r="I19" s="97" t="s">
        <v>38</v>
      </c>
      <c r="J19" s="98"/>
      <c r="K19" s="103">
        <f>SUMIF(C11:C47,"HOL",D11:D47)+SUMIF(E11:E47,"HOL",F11:F47)</f>
        <v>0</v>
      </c>
      <c r="L19" s="104"/>
    </row>
    <row r="20" spans="1:12" ht="24.75" customHeight="1">
      <c r="A20" s="42" t="s">
        <v>5</v>
      </c>
      <c r="B20" s="43">
        <f t="shared" si="1"/>
      </c>
      <c r="C20" s="58"/>
      <c r="D20" s="45"/>
      <c r="E20" s="59"/>
      <c r="F20" s="47"/>
      <c r="G20" s="48">
        <f t="shared" si="0"/>
        <v>0</v>
      </c>
      <c r="H20" s="22"/>
      <c r="I20" s="97" t="s">
        <v>39</v>
      </c>
      <c r="J20" s="98"/>
      <c r="K20" s="85">
        <f>SUMIF(C11:C47,"VAC",D11:D47)+SUMIF(E11:E47,"VAC",F11:F47)</f>
        <v>0</v>
      </c>
      <c r="L20" s="86"/>
    </row>
    <row r="21" spans="1:12" ht="24.75" customHeight="1">
      <c r="A21" s="42" t="s">
        <v>6</v>
      </c>
      <c r="B21" s="43">
        <f t="shared" si="1"/>
      </c>
      <c r="C21" s="58"/>
      <c r="D21" s="45"/>
      <c r="E21" s="59"/>
      <c r="F21" s="47"/>
      <c r="G21" s="48">
        <f t="shared" si="0"/>
        <v>0</v>
      </c>
      <c r="H21" s="22"/>
      <c r="I21" s="97" t="s">
        <v>40</v>
      </c>
      <c r="J21" s="98"/>
      <c r="K21" s="85">
        <f>SUMIF(C11:C47,"SIC",D11:D47)+SUMIF(E11:E47,"SIC",F11:F47)</f>
        <v>0</v>
      </c>
      <c r="L21" s="86"/>
    </row>
    <row r="22" spans="1:12" ht="24.75" customHeight="1">
      <c r="A22" s="42" t="s">
        <v>7</v>
      </c>
      <c r="B22" s="43">
        <f t="shared" si="1"/>
      </c>
      <c r="C22" s="58"/>
      <c r="D22" s="45"/>
      <c r="E22" s="59"/>
      <c r="F22" s="47"/>
      <c r="G22" s="48">
        <f t="shared" si="0"/>
        <v>0</v>
      </c>
      <c r="H22" s="22"/>
      <c r="I22" s="97" t="s">
        <v>41</v>
      </c>
      <c r="J22" s="98"/>
      <c r="K22" s="85">
        <f>SUMIF(C11:C47,"SFS",D11:D47)+SUMIF(E11:E47,"SFS",F11:F47)</f>
        <v>0</v>
      </c>
      <c r="L22" s="86"/>
    </row>
    <row r="23" spans="1:12" ht="24.75" customHeight="1">
      <c r="A23" s="42" t="s">
        <v>8</v>
      </c>
      <c r="B23" s="43">
        <f t="shared" si="1"/>
      </c>
      <c r="C23" s="58"/>
      <c r="D23" s="45"/>
      <c r="E23" s="59"/>
      <c r="F23" s="47"/>
      <c r="G23" s="48">
        <f t="shared" si="0"/>
        <v>0</v>
      </c>
      <c r="H23" s="22"/>
      <c r="I23" s="97" t="s">
        <v>42</v>
      </c>
      <c r="J23" s="98"/>
      <c r="K23" s="85">
        <f>SUMIF(C11:C33,"JUR",D11:D33)+SUMIF(E11:E33,"JUR",F11:F33)</f>
        <v>0</v>
      </c>
      <c r="L23" s="86"/>
    </row>
    <row r="24" spans="1:12" ht="24.75" customHeight="1" thickBot="1">
      <c r="A24" s="49" t="s">
        <v>9</v>
      </c>
      <c r="B24" s="50">
        <f t="shared" si="1"/>
      </c>
      <c r="C24" s="60"/>
      <c r="D24" s="52"/>
      <c r="E24" s="61"/>
      <c r="F24" s="54"/>
      <c r="G24" s="55">
        <f t="shared" si="0"/>
        <v>0</v>
      </c>
      <c r="H24" s="22"/>
      <c r="I24" s="97" t="s">
        <v>43</v>
      </c>
      <c r="J24" s="98"/>
      <c r="K24" s="85">
        <f>SUMIF(C11:C47,"BRV",D11:D47)+SUMIF(E11:E47,"BRV",F11:F47)</f>
        <v>0</v>
      </c>
      <c r="L24" s="86"/>
    </row>
    <row r="25" spans="1:12" ht="24.75" customHeight="1">
      <c r="A25" s="35" t="s">
        <v>3</v>
      </c>
      <c r="B25" s="36">
        <f t="shared" si="1"/>
      </c>
      <c r="C25" s="56"/>
      <c r="D25" s="38"/>
      <c r="E25" s="57"/>
      <c r="F25" s="40"/>
      <c r="G25" s="41">
        <f t="shared" si="0"/>
        <v>0</v>
      </c>
      <c r="H25" s="22"/>
      <c r="I25" s="97" t="s">
        <v>44</v>
      </c>
      <c r="J25" s="98"/>
      <c r="K25" s="85">
        <f>SUMIF(C11:C47,"LWP",D11:D47)+SUMIF(E11:E47,"LWP",F11:F47)</f>
        <v>0</v>
      </c>
      <c r="L25" s="86"/>
    </row>
    <row r="26" spans="1:12" ht="24.75" customHeight="1" thickBot="1">
      <c r="A26" s="42" t="s">
        <v>4</v>
      </c>
      <c r="B26" s="43">
        <f t="shared" si="1"/>
      </c>
      <c r="C26" s="58"/>
      <c r="D26" s="45"/>
      <c r="E26" s="59"/>
      <c r="F26" s="47"/>
      <c r="G26" s="48">
        <f t="shared" si="0"/>
        <v>0</v>
      </c>
      <c r="H26" s="22"/>
      <c r="I26" s="97" t="s">
        <v>45</v>
      </c>
      <c r="J26" s="98"/>
      <c r="K26" s="105">
        <f>SUMIF(C11:C47,"UCL",D11:D47)+SUMIF(E11:E47,"UCL",F11:F47)</f>
        <v>0</v>
      </c>
      <c r="L26" s="106"/>
    </row>
    <row r="27" spans="1:12" ht="24.75" customHeight="1" thickBot="1">
      <c r="A27" s="42" t="s">
        <v>5</v>
      </c>
      <c r="B27" s="43">
        <f t="shared" si="1"/>
      </c>
      <c r="C27" s="58"/>
      <c r="D27" s="45"/>
      <c r="E27" s="59"/>
      <c r="F27" s="47"/>
      <c r="G27" s="48">
        <f t="shared" si="0"/>
        <v>0</v>
      </c>
      <c r="H27" s="22"/>
      <c r="I27" s="92" t="s">
        <v>54</v>
      </c>
      <c r="J27" s="93"/>
      <c r="K27" s="87">
        <f>IF(SUM(K19:K26)&gt;0,SUM(K19:K26),"")</f>
      </c>
      <c r="L27" s="88"/>
    </row>
    <row r="28" spans="1:8" ht="24.75" customHeight="1">
      <c r="A28" s="42" t="s">
        <v>6</v>
      </c>
      <c r="B28" s="43">
        <f t="shared" si="1"/>
      </c>
      <c r="C28" s="58"/>
      <c r="D28" s="45"/>
      <c r="E28" s="59"/>
      <c r="F28" s="47"/>
      <c r="G28" s="48">
        <f t="shared" si="0"/>
        <v>0</v>
      </c>
      <c r="H28" s="22"/>
    </row>
    <row r="29" spans="1:8" ht="24.75" customHeight="1" thickBot="1">
      <c r="A29" s="42" t="s">
        <v>7</v>
      </c>
      <c r="B29" s="43">
        <f t="shared" si="1"/>
      </c>
      <c r="C29" s="58"/>
      <c r="D29" s="45"/>
      <c r="E29" s="59"/>
      <c r="F29" s="47"/>
      <c r="G29" s="48">
        <f t="shared" si="0"/>
        <v>0</v>
      </c>
      <c r="H29" s="22"/>
    </row>
    <row r="30" spans="1:12" ht="24.75" customHeight="1" thickBot="1">
      <c r="A30" s="42" t="s">
        <v>8</v>
      </c>
      <c r="B30" s="43">
        <f t="shared" si="1"/>
      </c>
      <c r="C30" s="58"/>
      <c r="D30" s="45"/>
      <c r="E30" s="59"/>
      <c r="F30" s="47"/>
      <c r="G30" s="48">
        <f t="shared" si="0"/>
        <v>0</v>
      </c>
      <c r="H30" s="22"/>
      <c r="I30" s="89" t="s">
        <v>55</v>
      </c>
      <c r="J30" s="90"/>
      <c r="K30" s="90"/>
      <c r="L30" s="91"/>
    </row>
    <row r="31" spans="1:12" ht="24.75" customHeight="1" thickBot="1">
      <c r="A31" s="49" t="s">
        <v>9</v>
      </c>
      <c r="B31" s="50">
        <f t="shared" si="1"/>
      </c>
      <c r="C31" s="60"/>
      <c r="D31" s="52"/>
      <c r="E31" s="61"/>
      <c r="F31" s="54"/>
      <c r="G31" s="55">
        <f t="shared" si="0"/>
        <v>0</v>
      </c>
      <c r="H31" s="22"/>
      <c r="I31" s="62"/>
      <c r="J31" s="63" t="s">
        <v>52</v>
      </c>
      <c r="K31" s="63" t="s">
        <v>66</v>
      </c>
      <c r="L31" s="64" t="s">
        <v>32</v>
      </c>
    </row>
    <row r="32" spans="1:12" ht="24.75" customHeight="1">
      <c r="A32" s="35" t="s">
        <v>3</v>
      </c>
      <c r="B32" s="36">
        <f t="shared" si="1"/>
      </c>
      <c r="C32" s="56"/>
      <c r="D32" s="38"/>
      <c r="E32" s="57"/>
      <c r="F32" s="40"/>
      <c r="G32" s="41">
        <f t="shared" si="0"/>
        <v>0</v>
      </c>
      <c r="H32" s="22"/>
      <c r="I32" s="65" t="s">
        <v>48</v>
      </c>
      <c r="J32" s="66">
        <f aca="true" t="shared" si="2" ref="J32:J37">IF(40-K32&lt;40,40-K32,0)</f>
        <v>0</v>
      </c>
      <c r="K32" s="66">
        <f>SUM(D11:D17)+SUM(F11:F17)</f>
        <v>0</v>
      </c>
      <c r="L32" s="67">
        <f aca="true" t="shared" si="3" ref="L32:L37">J32+K32</f>
        <v>0</v>
      </c>
    </row>
    <row r="33" spans="1:12" ht="24.75" customHeight="1">
      <c r="A33" s="42" t="s">
        <v>4</v>
      </c>
      <c r="B33" s="43">
        <f t="shared" si="1"/>
      </c>
      <c r="C33" s="58"/>
      <c r="D33" s="45"/>
      <c r="E33" s="59"/>
      <c r="F33" s="47"/>
      <c r="G33" s="48">
        <f t="shared" si="0"/>
        <v>0</v>
      </c>
      <c r="H33" s="22"/>
      <c r="I33" s="65" t="s">
        <v>49</v>
      </c>
      <c r="J33" s="66">
        <f>IF(40-K33&lt;40,40-K33,0)</f>
        <v>0</v>
      </c>
      <c r="K33" s="66">
        <f>SUM(D18:D24)+SUM(F18:F24)</f>
        <v>0</v>
      </c>
      <c r="L33" s="67">
        <f t="shared" si="3"/>
        <v>0</v>
      </c>
    </row>
    <row r="34" spans="1:12" ht="24.75" customHeight="1">
      <c r="A34" s="42" t="s">
        <v>5</v>
      </c>
      <c r="B34" s="43">
        <f t="shared" si="1"/>
      </c>
      <c r="C34" s="58"/>
      <c r="D34" s="45"/>
      <c r="E34" s="59"/>
      <c r="F34" s="47"/>
      <c r="G34" s="48">
        <f aca="true" t="shared" si="4" ref="G34:G40">D34+F34</f>
        <v>0</v>
      </c>
      <c r="I34" s="65" t="s">
        <v>50</v>
      </c>
      <c r="J34" s="66">
        <f t="shared" si="2"/>
        <v>0</v>
      </c>
      <c r="K34" s="66">
        <f>SUM(D25:D31)+SUM(F25:F31)</f>
        <v>0</v>
      </c>
      <c r="L34" s="67">
        <f t="shared" si="3"/>
        <v>0</v>
      </c>
    </row>
    <row r="35" spans="1:12" ht="24.75" customHeight="1">
      <c r="A35" s="42" t="s">
        <v>6</v>
      </c>
      <c r="B35" s="43">
        <f t="shared" si="1"/>
      </c>
      <c r="C35" s="58"/>
      <c r="D35" s="45"/>
      <c r="E35" s="59"/>
      <c r="F35" s="47"/>
      <c r="G35" s="48">
        <f t="shared" si="4"/>
        <v>0</v>
      </c>
      <c r="I35" s="65" t="s">
        <v>51</v>
      </c>
      <c r="J35" s="66">
        <f t="shared" si="2"/>
        <v>0</v>
      </c>
      <c r="K35" s="66">
        <f>SUM(D32:D38)+SUM(F31:F38)</f>
        <v>0</v>
      </c>
      <c r="L35" s="67">
        <f t="shared" si="3"/>
        <v>0</v>
      </c>
    </row>
    <row r="36" spans="1:12" ht="24.75" customHeight="1">
      <c r="A36" s="42" t="s">
        <v>7</v>
      </c>
      <c r="B36" s="43">
        <f t="shared" si="1"/>
      </c>
      <c r="C36" s="58"/>
      <c r="D36" s="45"/>
      <c r="E36" s="59"/>
      <c r="F36" s="47"/>
      <c r="G36" s="48">
        <f t="shared" si="4"/>
        <v>0</v>
      </c>
      <c r="I36" s="65" t="s">
        <v>67</v>
      </c>
      <c r="J36" s="66">
        <f t="shared" si="2"/>
        <v>0</v>
      </c>
      <c r="K36" s="66">
        <f>SUM(D39:D45)+SUM(F39:F45)</f>
        <v>0</v>
      </c>
      <c r="L36" s="67">
        <f t="shared" si="3"/>
        <v>0</v>
      </c>
    </row>
    <row r="37" spans="1:12" ht="24.75" customHeight="1" thickBot="1">
      <c r="A37" s="42" t="s">
        <v>8</v>
      </c>
      <c r="B37" s="43">
        <f t="shared" si="1"/>
      </c>
      <c r="C37" s="58"/>
      <c r="D37" s="45"/>
      <c r="E37" s="59"/>
      <c r="F37" s="47"/>
      <c r="G37" s="48">
        <f t="shared" si="4"/>
        <v>0</v>
      </c>
      <c r="I37" s="68" t="s">
        <v>68</v>
      </c>
      <c r="J37" s="69">
        <f t="shared" si="2"/>
        <v>0</v>
      </c>
      <c r="K37" s="69">
        <f>SUM(D46:D47)+SUM(F46:F47)</f>
        <v>0</v>
      </c>
      <c r="L37" s="70">
        <f t="shared" si="3"/>
        <v>0</v>
      </c>
    </row>
    <row r="38" spans="1:7" ht="24.75" customHeight="1" thickBot="1">
      <c r="A38" s="49" t="s">
        <v>9</v>
      </c>
      <c r="B38" s="50">
        <f t="shared" si="1"/>
      </c>
      <c r="C38" s="60"/>
      <c r="D38" s="52"/>
      <c r="E38" s="61"/>
      <c r="F38" s="54"/>
      <c r="G38" s="55">
        <f t="shared" si="4"/>
        <v>0</v>
      </c>
    </row>
    <row r="39" spans="1:7" ht="24.75" customHeight="1">
      <c r="A39" s="35" t="s">
        <v>3</v>
      </c>
      <c r="B39" s="36">
        <f t="shared" si="1"/>
      </c>
      <c r="C39" s="56"/>
      <c r="D39" s="38"/>
      <c r="E39" s="57"/>
      <c r="F39" s="40"/>
      <c r="G39" s="41">
        <f t="shared" si="4"/>
        <v>0</v>
      </c>
    </row>
    <row r="40" spans="1:12" ht="24.75" customHeight="1">
      <c r="A40" s="42" t="s">
        <v>4</v>
      </c>
      <c r="B40" s="43">
        <f t="shared" si="1"/>
      </c>
      <c r="C40" s="58"/>
      <c r="D40" s="45"/>
      <c r="E40" s="59"/>
      <c r="F40" s="47"/>
      <c r="G40" s="48">
        <f t="shared" si="4"/>
        <v>0</v>
      </c>
      <c r="I40" s="71"/>
      <c r="J40" s="80"/>
      <c r="K40" s="80"/>
      <c r="L40" s="80"/>
    </row>
    <row r="41" spans="1:12" ht="24.75" customHeight="1">
      <c r="A41" s="42" t="s">
        <v>5</v>
      </c>
      <c r="B41" s="43">
        <f t="shared" si="1"/>
      </c>
      <c r="C41" s="58"/>
      <c r="D41" s="45"/>
      <c r="E41" s="59"/>
      <c r="F41" s="47"/>
      <c r="G41" s="48">
        <f aca="true" t="shared" si="5" ref="G41:G47">D41+F41</f>
        <v>0</v>
      </c>
      <c r="I41" s="83"/>
      <c r="J41" s="83"/>
      <c r="K41" s="83"/>
      <c r="L41" s="83"/>
    </row>
    <row r="42" spans="1:12" ht="24.75" customHeight="1" thickBot="1">
      <c r="A42" s="42" t="s">
        <v>6</v>
      </c>
      <c r="B42" s="43">
        <f t="shared" si="1"/>
      </c>
      <c r="C42" s="58"/>
      <c r="D42" s="45"/>
      <c r="E42" s="59"/>
      <c r="F42" s="47"/>
      <c r="G42" s="48">
        <f t="shared" si="5"/>
        <v>0</v>
      </c>
      <c r="I42" s="84"/>
      <c r="J42" s="84"/>
      <c r="K42" s="84"/>
      <c r="L42" s="84"/>
    </row>
    <row r="43" spans="1:12" ht="24.75" customHeight="1">
      <c r="A43" s="42" t="s">
        <v>7</v>
      </c>
      <c r="B43" s="43">
        <f t="shared" si="1"/>
      </c>
      <c r="C43" s="58"/>
      <c r="D43" s="45"/>
      <c r="E43" s="59"/>
      <c r="F43" s="47"/>
      <c r="G43" s="48">
        <f t="shared" si="5"/>
        <v>0</v>
      </c>
      <c r="I43" s="82" t="s">
        <v>46</v>
      </c>
      <c r="J43" s="82"/>
      <c r="K43" s="82"/>
      <c r="L43" s="82"/>
    </row>
    <row r="44" spans="1:7" ht="24.75" customHeight="1">
      <c r="A44" s="42" t="s">
        <v>8</v>
      </c>
      <c r="B44" s="43">
        <f t="shared" si="1"/>
      </c>
      <c r="C44" s="58"/>
      <c r="D44" s="45"/>
      <c r="E44" s="59"/>
      <c r="F44" s="47"/>
      <c r="G44" s="48">
        <f t="shared" si="5"/>
        <v>0</v>
      </c>
    </row>
    <row r="45" spans="1:12" ht="24.75" customHeight="1" thickBot="1">
      <c r="A45" s="49" t="s">
        <v>9</v>
      </c>
      <c r="B45" s="50">
        <f t="shared" si="1"/>
      </c>
      <c r="C45" s="60"/>
      <c r="D45" s="52"/>
      <c r="E45" s="61"/>
      <c r="F45" s="54"/>
      <c r="G45" s="55">
        <f t="shared" si="5"/>
        <v>0</v>
      </c>
      <c r="I45" s="83"/>
      <c r="J45" s="83"/>
      <c r="K45" s="83"/>
      <c r="L45" s="83"/>
    </row>
    <row r="46" spans="1:12" ht="24.75" customHeight="1" thickBot="1">
      <c r="A46" s="35" t="s">
        <v>3</v>
      </c>
      <c r="B46" s="36">
        <f t="shared" si="1"/>
      </c>
      <c r="C46" s="56"/>
      <c r="D46" s="38"/>
      <c r="E46" s="57"/>
      <c r="F46" s="40"/>
      <c r="G46" s="41">
        <f t="shared" si="5"/>
        <v>0</v>
      </c>
      <c r="I46" s="84"/>
      <c r="J46" s="84"/>
      <c r="K46" s="84"/>
      <c r="L46" s="84"/>
    </row>
    <row r="47" spans="1:12" ht="24.75" customHeight="1" thickBot="1">
      <c r="A47" s="49" t="s">
        <v>4</v>
      </c>
      <c r="B47" s="50">
        <f t="shared" si="1"/>
      </c>
      <c r="C47" s="60"/>
      <c r="D47" s="52"/>
      <c r="E47" s="61"/>
      <c r="F47" s="54"/>
      <c r="G47" s="55">
        <f t="shared" si="5"/>
        <v>0</v>
      </c>
      <c r="I47" s="82" t="s">
        <v>47</v>
      </c>
      <c r="J47" s="82"/>
      <c r="K47" s="82"/>
      <c r="L47" s="82"/>
    </row>
    <row r="48" spans="1:7" ht="24.75" customHeight="1">
      <c r="A48" s="81"/>
      <c r="B48" s="81"/>
      <c r="C48" s="81"/>
      <c r="D48" s="81"/>
      <c r="E48" s="81"/>
      <c r="F48" s="81"/>
      <c r="G48" s="81"/>
    </row>
    <row r="49" spans="1:7" ht="24.75" customHeight="1">
      <c r="A49" s="81"/>
      <c r="B49" s="81"/>
      <c r="C49" s="81"/>
      <c r="D49" s="81"/>
      <c r="E49" s="81"/>
      <c r="F49" s="81"/>
      <c r="G49" s="81"/>
    </row>
    <row r="50" spans="1:7" ht="24.75" customHeight="1">
      <c r="A50" s="81"/>
      <c r="B50" s="81"/>
      <c r="C50" s="81"/>
      <c r="D50" s="81"/>
      <c r="E50" s="81"/>
      <c r="F50" s="81"/>
      <c r="G50" s="81"/>
    </row>
    <row r="51" spans="1:7" ht="24.75" customHeight="1">
      <c r="A51" s="81"/>
      <c r="B51" s="81"/>
      <c r="C51" s="81"/>
      <c r="D51" s="81"/>
      <c r="E51" s="81"/>
      <c r="F51" s="81"/>
      <c r="G51" s="81"/>
    </row>
    <row r="52" spans="1:11" ht="24.75" customHeight="1">
      <c r="A52" s="81"/>
      <c r="B52" s="81"/>
      <c r="C52" s="81"/>
      <c r="D52" s="81"/>
      <c r="E52" s="81"/>
      <c r="F52" s="81"/>
      <c r="G52" s="81"/>
      <c r="H52" s="72"/>
      <c r="I52" s="72"/>
      <c r="J52" s="72"/>
      <c r="K52" s="72"/>
    </row>
    <row r="53" spans="8:9" ht="24.75" customHeight="1">
      <c r="H53" s="73"/>
      <c r="I53" s="73"/>
    </row>
    <row r="54" spans="8:9" ht="24.75" customHeight="1">
      <c r="H54" s="73"/>
      <c r="I54" s="73"/>
    </row>
    <row r="55" spans="8:9" ht="24.75" customHeight="1">
      <c r="H55" s="21"/>
      <c r="I55" s="21"/>
    </row>
    <row r="58" spans="7:9" ht="24.75" customHeight="1">
      <c r="G58" s="72"/>
      <c r="H58" s="22"/>
      <c r="I58" s="22"/>
    </row>
    <row r="59" spans="4:9" ht="24.75" customHeight="1">
      <c r="D59" s="21"/>
      <c r="E59" s="21"/>
      <c r="F59" s="21"/>
      <c r="G59" s="21"/>
      <c r="H59" s="21"/>
      <c r="I59" s="21"/>
    </row>
  </sheetData>
  <sheetProtection password="F883" sheet="1" selectLockedCells="1"/>
  <mergeCells count="36">
    <mergeCell ref="A5:G6"/>
    <mergeCell ref="B4:G4"/>
    <mergeCell ref="B1:G1"/>
    <mergeCell ref="B2:G2"/>
    <mergeCell ref="B3:G3"/>
    <mergeCell ref="J4:K4"/>
    <mergeCell ref="C8:F8"/>
    <mergeCell ref="J1:K1"/>
    <mergeCell ref="J2:K2"/>
    <mergeCell ref="J3:K3"/>
    <mergeCell ref="I26:J26"/>
    <mergeCell ref="I25:J25"/>
    <mergeCell ref="A8:B9"/>
    <mergeCell ref="I18:L18"/>
    <mergeCell ref="K19:L19"/>
    <mergeCell ref="K26:L26"/>
    <mergeCell ref="K25:L25"/>
    <mergeCell ref="K24:L24"/>
    <mergeCell ref="I11:L11"/>
    <mergeCell ref="I24:J24"/>
    <mergeCell ref="I23:J23"/>
    <mergeCell ref="K23:L23"/>
    <mergeCell ref="I22:J22"/>
    <mergeCell ref="I21:J21"/>
    <mergeCell ref="I20:J20"/>
    <mergeCell ref="I19:J19"/>
    <mergeCell ref="I47:L47"/>
    <mergeCell ref="I41:L42"/>
    <mergeCell ref="I45:L46"/>
    <mergeCell ref="K22:L22"/>
    <mergeCell ref="K21:L21"/>
    <mergeCell ref="K20:L20"/>
    <mergeCell ref="K27:L27"/>
    <mergeCell ref="I43:L43"/>
    <mergeCell ref="I30:L30"/>
    <mergeCell ref="I27:J27"/>
  </mergeCells>
  <conditionalFormatting sqref="K32:K37">
    <cfRule type="expression" priority="13" dxfId="0" stopIfTrue="1">
      <formula>AND($L32&gt;40,$K32&gt;0)</formula>
    </cfRule>
  </conditionalFormatting>
  <dataValidations count="2">
    <dataValidation type="list" allowBlank="1" showInputMessage="1" showErrorMessage="1" sqref="J2:K2">
      <formula1>startdate</formula1>
    </dataValidation>
    <dataValidation type="list" showInputMessage="1" showErrorMessage="1" sqref="C11:C47 E11:E47">
      <formula1>Codes</formula1>
    </dataValidation>
  </dataValidations>
  <printOptions horizontalCentered="1" verticalCentered="1"/>
  <pageMargins left="0.5" right="0.5" top="1" bottom="1" header="0.2" footer="0.2"/>
  <pageSetup blackAndWhite="1" errors="blank" fitToHeight="1" fitToWidth="1" horizontalDpi="600" verticalDpi="600" orientation="portrait" scale="57" r:id="rId1"/>
  <headerFooter scaleWithDoc="0">
    <oddHeader>&amp;C&amp;"Aleo,Bold"&amp;18PLU Salaried Staff Leave Report</oddHeader>
    <oddFooter>&amp;C&amp;"Aleo,Bold"&amp;12Submit timesheet to the Payroll Office in Admin #106 by the deadline for the period.</oddFooter>
  </headerFooter>
  <ignoredErrors>
    <ignoredError sqref="K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93" zoomScaleNormal="93" zoomScalePageLayoutView="0" workbookViewId="0" topLeftCell="A1">
      <selection activeCell="I3" sqref="I3"/>
    </sheetView>
  </sheetViews>
  <sheetFormatPr defaultColWidth="9.140625" defaultRowHeight="15"/>
  <cols>
    <col min="1" max="1" width="9.140625" style="1" customWidth="1"/>
    <col min="2" max="2" width="6.421875" style="1" bestFit="1" customWidth="1"/>
    <col min="3" max="3" width="16.7109375" style="1" bestFit="1" customWidth="1"/>
    <col min="4" max="4" width="6.57421875" style="1" bestFit="1" customWidth="1"/>
    <col min="5" max="5" width="21.140625" style="1" bestFit="1" customWidth="1"/>
    <col min="6" max="7" width="9.140625" style="1" customWidth="1"/>
    <col min="8" max="8" width="14.8515625" style="1" bestFit="1" customWidth="1"/>
    <col min="9" max="9" width="11.421875" style="3" bestFit="1" customWidth="1"/>
    <col min="10" max="10" width="9.140625" style="1" customWidth="1"/>
    <col min="11" max="11" width="11.421875" style="1" bestFit="1" customWidth="1"/>
    <col min="12" max="16384" width="9.140625" style="1" customWidth="1"/>
  </cols>
  <sheetData>
    <row r="1" spans="1:8" ht="21.75">
      <c r="A1" s="4"/>
      <c r="B1" s="4"/>
      <c r="C1" s="4"/>
      <c r="D1" s="4"/>
      <c r="E1" s="4"/>
      <c r="F1" s="4"/>
      <c r="H1" s="2" t="s">
        <v>26</v>
      </c>
    </row>
    <row r="2" spans="1:8" ht="21.75">
      <c r="A2" s="4"/>
      <c r="B2" s="4"/>
      <c r="C2" s="4"/>
      <c r="D2" s="4"/>
      <c r="E2" s="4"/>
      <c r="F2" s="4"/>
      <c r="H2" s="17" t="s">
        <v>58</v>
      </c>
    </row>
    <row r="3" spans="1:11" ht="22.5" thickBot="1">
      <c r="A3" s="4"/>
      <c r="B3" s="4"/>
      <c r="C3" s="4"/>
      <c r="D3" s="4"/>
      <c r="E3" s="4"/>
      <c r="F3" s="4"/>
      <c r="H3" s="17" t="s">
        <v>11</v>
      </c>
      <c r="I3" s="5"/>
      <c r="K3" s="2"/>
    </row>
    <row r="4" spans="1:13" ht="22.5" thickBot="1">
      <c r="A4" s="4"/>
      <c r="B4" s="117" t="s">
        <v>26</v>
      </c>
      <c r="C4" s="118"/>
      <c r="D4" s="118"/>
      <c r="E4" s="119"/>
      <c r="F4" s="4"/>
      <c r="H4" s="17" t="s">
        <v>10</v>
      </c>
      <c r="J4" s="6"/>
      <c r="K4" s="6"/>
      <c r="M4" s="2"/>
    </row>
    <row r="5" spans="1:13" ht="21.75">
      <c r="A5" s="4"/>
      <c r="B5" s="7" t="s">
        <v>58</v>
      </c>
      <c r="C5" s="8" t="s">
        <v>27</v>
      </c>
      <c r="D5" s="9" t="s">
        <v>15</v>
      </c>
      <c r="E5" s="12" t="s">
        <v>16</v>
      </c>
      <c r="F5" s="4"/>
      <c r="H5" s="17" t="s">
        <v>59</v>
      </c>
      <c r="J5" s="6"/>
      <c r="K5" s="6"/>
      <c r="M5" s="2"/>
    </row>
    <row r="6" spans="1:11" ht="21.75">
      <c r="A6" s="4"/>
      <c r="B6" s="7" t="s">
        <v>11</v>
      </c>
      <c r="C6" s="8" t="s">
        <v>12</v>
      </c>
      <c r="D6" s="9" t="s">
        <v>13</v>
      </c>
      <c r="E6" s="12" t="s">
        <v>14</v>
      </c>
      <c r="F6" s="4"/>
      <c r="H6" s="17" t="s">
        <v>15</v>
      </c>
      <c r="J6" s="6"/>
      <c r="K6" s="6"/>
    </row>
    <row r="7" spans="1:11" ht="21.75">
      <c r="A7" s="4"/>
      <c r="B7" s="7" t="s">
        <v>10</v>
      </c>
      <c r="C7" s="8" t="s">
        <v>28</v>
      </c>
      <c r="D7" s="9" t="s">
        <v>60</v>
      </c>
      <c r="E7" s="12" t="s">
        <v>30</v>
      </c>
      <c r="F7" s="4"/>
      <c r="H7" s="17" t="s">
        <v>13</v>
      </c>
      <c r="J7" s="6"/>
      <c r="K7" s="10"/>
    </row>
    <row r="8" spans="1:11" ht="22.5" thickBot="1">
      <c r="A8" s="4"/>
      <c r="B8" s="13" t="s">
        <v>59</v>
      </c>
      <c r="C8" s="14" t="s">
        <v>29</v>
      </c>
      <c r="D8" s="15" t="s">
        <v>17</v>
      </c>
      <c r="E8" s="16" t="s">
        <v>18</v>
      </c>
      <c r="F8" s="4"/>
      <c r="H8" s="17" t="s">
        <v>60</v>
      </c>
      <c r="J8" s="6"/>
      <c r="K8" s="10"/>
    </row>
    <row r="9" spans="1:11" ht="21.75">
      <c r="A9" s="4"/>
      <c r="B9" s="9"/>
      <c r="C9" s="8"/>
      <c r="D9" s="9"/>
      <c r="E9" s="8"/>
      <c r="F9" s="4"/>
      <c r="H9" s="17" t="s">
        <v>17</v>
      </c>
      <c r="J9" s="6"/>
      <c r="K9" s="10"/>
    </row>
    <row r="10" spans="1:11" ht="21.75">
      <c r="A10" s="4"/>
      <c r="B10" s="4"/>
      <c r="C10" s="4"/>
      <c r="D10" s="4"/>
      <c r="E10" s="4"/>
      <c r="F10" s="4"/>
      <c r="J10" s="6"/>
      <c r="K10" s="10"/>
    </row>
    <row r="11" spans="1:11" ht="21.75">
      <c r="A11" s="4"/>
      <c r="B11" s="11"/>
      <c r="C11" s="11"/>
      <c r="D11" s="11"/>
      <c r="E11" s="11"/>
      <c r="F11" s="4"/>
      <c r="J11" s="6"/>
      <c r="K11" s="10"/>
    </row>
    <row r="12" spans="1:11" ht="21.75">
      <c r="A12" s="4"/>
      <c r="B12" s="4"/>
      <c r="C12" s="4"/>
      <c r="D12" s="4"/>
      <c r="E12" s="4"/>
      <c r="F12" s="4"/>
      <c r="I12" s="6"/>
      <c r="J12" s="6"/>
      <c r="K12" s="10"/>
    </row>
    <row r="13" spans="1:11" ht="21.75">
      <c r="A13" s="4"/>
      <c r="B13" s="4"/>
      <c r="C13" s="4"/>
      <c r="D13" s="4"/>
      <c r="E13" s="4"/>
      <c r="F13" s="4"/>
      <c r="I13" s="6"/>
      <c r="J13" s="6"/>
      <c r="K13" s="10"/>
    </row>
    <row r="14" spans="1:11" ht="21.75">
      <c r="A14" s="4"/>
      <c r="B14" s="4"/>
      <c r="C14" s="4"/>
      <c r="D14" s="4"/>
      <c r="E14" s="4"/>
      <c r="F14" s="4"/>
      <c r="I14" s="6"/>
      <c r="K14" s="10"/>
    </row>
    <row r="15" spans="1:11" ht="21.75">
      <c r="A15" s="4"/>
      <c r="F15" s="4"/>
      <c r="I15" s="10"/>
      <c r="K15" s="10"/>
    </row>
    <row r="16" spans="1:11" ht="21.75">
      <c r="A16" s="4"/>
      <c r="F16" s="4"/>
      <c r="I16" s="10"/>
      <c r="K16" s="10"/>
    </row>
    <row r="17" spans="1:9" ht="21.75">
      <c r="A17" s="4"/>
      <c r="F17" s="4"/>
      <c r="I17" s="10"/>
    </row>
    <row r="18" spans="1:9" ht="21.75">
      <c r="A18" s="4"/>
      <c r="F18" s="4"/>
      <c r="I18" s="10"/>
    </row>
    <row r="19" spans="1:9" ht="21.75">
      <c r="A19" s="4"/>
      <c r="I19" s="10"/>
    </row>
    <row r="20" ht="21.75">
      <c r="I20" s="10"/>
    </row>
    <row r="21" ht="21.75">
      <c r="I21" s="10"/>
    </row>
    <row r="22" ht="21.75">
      <c r="I22" s="10"/>
    </row>
    <row r="23" ht="21.75">
      <c r="I23" s="10"/>
    </row>
    <row r="24" ht="21.75">
      <c r="I24" s="10"/>
    </row>
  </sheetData>
  <sheetProtection password="F883" sheet="1"/>
  <mergeCells count="1"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8515625" style="0" bestFit="1" customWidth="1"/>
    <col min="2" max="2" width="18.140625" style="0" bestFit="1" customWidth="1"/>
    <col min="3" max="3" width="17.28125" style="0" bestFit="1" customWidth="1"/>
  </cols>
  <sheetData>
    <row r="1" spans="1:3" ht="21">
      <c r="A1" s="18" t="s">
        <v>20</v>
      </c>
      <c r="B1" s="18" t="s">
        <v>21</v>
      </c>
      <c r="C1" s="18" t="s">
        <v>22</v>
      </c>
    </row>
    <row r="2" spans="1:3" ht="21">
      <c r="A2" s="18">
        <v>4</v>
      </c>
      <c r="B2" s="19">
        <v>45367</v>
      </c>
      <c r="C2" s="19">
        <v>45397</v>
      </c>
    </row>
    <row r="3" spans="1:3" ht="21">
      <c r="A3" s="18">
        <v>5</v>
      </c>
      <c r="B3" s="19">
        <v>45398</v>
      </c>
      <c r="C3" s="19">
        <v>45427</v>
      </c>
    </row>
    <row r="4" spans="1:3" ht="21">
      <c r="A4" s="18">
        <v>6</v>
      </c>
      <c r="B4" s="19">
        <v>45428</v>
      </c>
      <c r="C4" s="19">
        <v>45458</v>
      </c>
    </row>
    <row r="5" spans="1:3" ht="21">
      <c r="A5" s="18">
        <v>7</v>
      </c>
      <c r="B5" s="19">
        <v>45459</v>
      </c>
      <c r="C5" s="19">
        <v>45488</v>
      </c>
    </row>
    <row r="6" spans="1:3" ht="21">
      <c r="A6" s="18">
        <v>8</v>
      </c>
      <c r="B6" s="19">
        <v>45489</v>
      </c>
      <c r="C6" s="19">
        <v>45519</v>
      </c>
    </row>
    <row r="7" spans="1:3" ht="21">
      <c r="A7" s="18">
        <v>9</v>
      </c>
      <c r="B7" s="19">
        <v>45520</v>
      </c>
      <c r="C7" s="19">
        <v>45550</v>
      </c>
    </row>
    <row r="8" spans="1:3" ht="21">
      <c r="A8" s="18">
        <v>10</v>
      </c>
      <c r="B8" s="19">
        <v>45551</v>
      </c>
      <c r="C8" s="19">
        <v>45580</v>
      </c>
    </row>
    <row r="9" spans="1:3" ht="21">
      <c r="A9" s="18">
        <v>11</v>
      </c>
      <c r="B9" s="19">
        <v>45581</v>
      </c>
      <c r="C9" s="19">
        <v>45611</v>
      </c>
    </row>
    <row r="10" spans="1:3" ht="21">
      <c r="A10" s="18">
        <v>12</v>
      </c>
      <c r="B10" s="19">
        <v>45612</v>
      </c>
      <c r="C10" s="19">
        <v>45641</v>
      </c>
    </row>
    <row r="11" spans="1:3" ht="21">
      <c r="A11" s="18">
        <v>1</v>
      </c>
      <c r="B11" s="19">
        <v>45642</v>
      </c>
      <c r="C11" s="19">
        <v>45672</v>
      </c>
    </row>
    <row r="12" spans="1:3" ht="21">
      <c r="A12" s="18">
        <v>2</v>
      </c>
      <c r="B12" s="19">
        <v>45673</v>
      </c>
      <c r="C12" s="19">
        <v>45703</v>
      </c>
    </row>
    <row r="13" spans="1:3" ht="21">
      <c r="A13" s="18">
        <v>3</v>
      </c>
      <c r="B13" s="19">
        <v>45704</v>
      </c>
      <c r="C13" s="19">
        <v>45731</v>
      </c>
    </row>
    <row r="14" spans="1:3" ht="21">
      <c r="A14" s="18">
        <v>4</v>
      </c>
      <c r="B14" s="19">
        <v>45732</v>
      </c>
      <c r="C14" s="19">
        <v>45762</v>
      </c>
    </row>
    <row r="15" spans="1:3" ht="21">
      <c r="A15" s="18">
        <v>5</v>
      </c>
      <c r="B15" s="19">
        <v>45763</v>
      </c>
      <c r="C15" s="19">
        <v>45792</v>
      </c>
    </row>
    <row r="16" spans="1:3" ht="21">
      <c r="A16" s="18"/>
      <c r="B16" s="19"/>
      <c r="C16" s="19"/>
    </row>
    <row r="17" spans="1:3" ht="21">
      <c r="A17" s="18"/>
      <c r="B17" s="19"/>
      <c r="C17" s="19"/>
    </row>
    <row r="18" spans="1:3" ht="21">
      <c r="A18" s="18"/>
      <c r="B18" s="19"/>
      <c r="C18" s="19"/>
    </row>
    <row r="19" spans="1:3" ht="21">
      <c r="A19" s="18"/>
      <c r="B19" s="19"/>
      <c r="C19" s="19"/>
    </row>
    <row r="20" spans="1:3" ht="21">
      <c r="A20" s="18"/>
      <c r="B20" s="19"/>
      <c r="C20" s="19"/>
    </row>
    <row r="21" spans="1:3" ht="21">
      <c r="A21" s="18"/>
      <c r="B21" s="19"/>
      <c r="C21" s="19"/>
    </row>
    <row r="22" spans="1:3" ht="21">
      <c r="A22" s="18"/>
      <c r="B22" s="19"/>
      <c r="C22" s="19"/>
    </row>
    <row r="23" spans="1:3" ht="21">
      <c r="A23" s="18"/>
      <c r="B23" s="19"/>
      <c r="C23" s="19"/>
    </row>
    <row r="24" spans="1:3" ht="21">
      <c r="A24" s="18"/>
      <c r="B24" s="19"/>
      <c r="C24" s="19"/>
    </row>
    <row r="25" spans="1:3" ht="21">
      <c r="A25" s="18"/>
      <c r="B25" s="19"/>
      <c r="C25" s="19"/>
    </row>
    <row r="26" spans="1:3" ht="21">
      <c r="A26" s="18"/>
      <c r="B26" s="19"/>
      <c r="C26" s="19"/>
    </row>
    <row r="27" spans="1:3" ht="21">
      <c r="A27" s="18"/>
      <c r="B27" s="19"/>
      <c r="C27" s="19"/>
    </row>
    <row r="28" spans="1:3" ht="21">
      <c r="A28" s="18"/>
      <c r="B28" s="19"/>
      <c r="C28" s="19"/>
    </row>
    <row r="29" spans="1:3" ht="21">
      <c r="A29" s="18"/>
      <c r="B29" s="19"/>
      <c r="C29" s="19"/>
    </row>
  </sheetData>
  <sheetProtection password="F883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McClain, Angela N</cp:lastModifiedBy>
  <cp:lastPrinted>2024-05-02T20:48:11Z</cp:lastPrinted>
  <dcterms:created xsi:type="dcterms:W3CDTF">2021-05-19T20:42:49Z</dcterms:created>
  <dcterms:modified xsi:type="dcterms:W3CDTF">2024-05-02T20:48:13Z</dcterms:modified>
  <cp:category/>
  <cp:version/>
  <cp:contentType/>
  <cp:contentStatus/>
</cp:coreProperties>
</file>